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xr:revisionPtr revIDLastSave="0" documentId="8_{1A9788D0-B501-4E97-A68D-E6BC475B73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ALCULO" sheetId="3" r:id="rId1"/>
  </sheets>
  <definedNames>
    <definedName name="_xlnm.Print_Area" localSheetId="0">CALCULO!$B$10:$H$77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3" l="1"/>
  <c r="H50" i="3"/>
  <c r="H51" i="3"/>
  <c r="H52" i="3"/>
  <c r="H53" i="3"/>
  <c r="H54" i="3"/>
  <c r="H55" i="3"/>
  <c r="H48" i="3"/>
  <c r="H72" i="3"/>
  <c r="H71" i="3"/>
  <c r="H70" i="3"/>
  <c r="H64" i="3"/>
  <c r="H60" i="3"/>
  <c r="H59" i="3"/>
  <c r="H58" i="3"/>
  <c r="H44" i="3"/>
  <c r="H43" i="3"/>
  <c r="H42" i="3"/>
  <c r="H40" i="3"/>
  <c r="H39" i="3"/>
  <c r="H37" i="3"/>
  <c r="H34" i="3"/>
  <c r="H33" i="3"/>
  <c r="H32" i="3"/>
  <c r="H31" i="3"/>
  <c r="H28" i="3"/>
  <c r="H27" i="3"/>
  <c r="H26" i="3"/>
  <c r="H25" i="3"/>
  <c r="H24" i="3"/>
  <c r="H21" i="3"/>
  <c r="H20" i="3"/>
  <c r="H19" i="3"/>
  <c r="H18" i="3"/>
  <c r="H17" i="3"/>
  <c r="H61" i="3" l="1"/>
  <c r="H45" i="3"/>
  <c r="H73" i="3"/>
  <c r="H56" i="3"/>
  <c r="H67" i="3" l="1"/>
  <c r="H75" i="3" l="1"/>
  <c r="H76" i="3" s="1"/>
</calcChain>
</file>

<file path=xl/sharedStrings.xml><?xml version="1.0" encoding="utf-8"?>
<sst xmlns="http://schemas.openxmlformats.org/spreadsheetml/2006/main" count="135" uniqueCount="76">
  <si>
    <t>K</t>
  </si>
  <si>
    <t>Cantidad</t>
  </si>
  <si>
    <t>Carga de Calor Sensible</t>
  </si>
  <si>
    <t>Calor por dispersión ganado por:</t>
  </si>
  <si>
    <t>Unidades</t>
  </si>
  <si>
    <t>Factores o Coeficientes</t>
  </si>
  <si>
    <t>Área</t>
  </si>
  <si>
    <t>Soleada</t>
  </si>
  <si>
    <t>Orientación al NO</t>
  </si>
  <si>
    <t>m2</t>
  </si>
  <si>
    <t>Orientación al E</t>
  </si>
  <si>
    <t>Orientación al SE</t>
  </si>
  <si>
    <t>Orientación al S</t>
  </si>
  <si>
    <t>Orientación al SO</t>
  </si>
  <si>
    <t>Orientación al O</t>
  </si>
  <si>
    <t>Orientación al NE</t>
  </si>
  <si>
    <t>Orientación al N</t>
  </si>
  <si>
    <t>Ventanas Acristaladas</t>
  </si>
  <si>
    <t>Paredes</t>
  </si>
  <si>
    <t>Pared ext. al Norte</t>
  </si>
  <si>
    <t>Pared interior</t>
  </si>
  <si>
    <t>Techos</t>
  </si>
  <si>
    <t>Techos sin aislar</t>
  </si>
  <si>
    <t>Techos con 5 mm de</t>
  </si>
  <si>
    <t>Techos con cámara superior</t>
  </si>
  <si>
    <t>Sobre cuartos ocupados</t>
  </si>
  <si>
    <t>Sobre sótanos</t>
  </si>
  <si>
    <t>Δt</t>
  </si>
  <si>
    <t>Pared ext. al  Sur</t>
  </si>
  <si>
    <t>Pared ext. al  Este</t>
  </si>
  <si>
    <t>Pared  ext. Oeste</t>
  </si>
  <si>
    <t>Transf. Calor</t>
  </si>
  <si>
    <t>aislante térmico</t>
  </si>
  <si>
    <t>Calor Interno</t>
  </si>
  <si>
    <t>Watt</t>
  </si>
  <si>
    <t>kWatt</t>
  </si>
  <si>
    <t>Factor</t>
  </si>
  <si>
    <t>Calor Sensible Aire Ext.</t>
  </si>
  <si>
    <t>Udad</t>
  </si>
  <si>
    <t>m3/h</t>
  </si>
  <si>
    <t>Ce</t>
  </si>
  <si>
    <t>Aire renovación</t>
  </si>
  <si>
    <t>Sub Total S1</t>
  </si>
  <si>
    <t>Sub Total S2</t>
  </si>
  <si>
    <t>Sub Total S3</t>
  </si>
  <si>
    <t>Carga de Calor Latente</t>
  </si>
  <si>
    <t>Puertas S</t>
  </si>
  <si>
    <t>Puertas E</t>
  </si>
  <si>
    <t>Puertas O</t>
  </si>
  <si>
    <t>Puertas Interiores</t>
  </si>
  <si>
    <t>Puertas y aberturas</t>
  </si>
  <si>
    <t>Acristaladas Calor radiante</t>
  </si>
  <si>
    <t>Ventanas y Puertas</t>
  </si>
  <si>
    <t>Total Calor Sensible, S</t>
  </si>
  <si>
    <t>Total Calor Latente, L</t>
  </si>
  <si>
    <t>Calor Total: S+L</t>
  </si>
  <si>
    <t>ΔW</t>
  </si>
  <si>
    <t>BTU/h</t>
  </si>
  <si>
    <t>Kcal/h</t>
  </si>
  <si>
    <t>www.metalaire.cl</t>
  </si>
  <si>
    <t>Puerta Metalicas Cristal NE</t>
  </si>
  <si>
    <t>Pisos</t>
  </si>
  <si>
    <t>Sobre pavimentos</t>
  </si>
  <si>
    <t>AIRE RENOVACION S4</t>
  </si>
  <si>
    <t>S1+S2+S3+S4</t>
  </si>
  <si>
    <t>CALOR LATENTE</t>
  </si>
  <si>
    <t>Luminarias watts totales</t>
  </si>
  <si>
    <t>Equipos kwatts totales</t>
  </si>
  <si>
    <t>Numero de Ocupantes</t>
  </si>
  <si>
    <t>Equipos, kwatts totales</t>
  </si>
  <si>
    <t>Un</t>
  </si>
  <si>
    <t>m3</t>
  </si>
  <si>
    <t>m4</t>
  </si>
  <si>
    <t>m5</t>
  </si>
  <si>
    <r>
      <rPr>
        <b/>
        <sz val="10"/>
        <rFont val="Montserrat"/>
      </rPr>
      <t>Formulario de cálculo de Carga Térmica</t>
    </r>
    <r>
      <rPr>
        <b/>
        <sz val="10"/>
        <rFont val="Arial"/>
        <family val="2"/>
      </rPr>
      <t xml:space="preserve">                          </t>
    </r>
  </si>
  <si>
    <t>Rellene los datos correspondientes en el campo "Área" y "Cantidad"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</si>
</sst>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0"/>
      <name val="Arial"/>
    </font>
    <font>
      <sz val="10"/>
      <color theme="0"/>
      <name val="Verdana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</font>
    <font>
      <b/>
      <sz val="10"/>
      <name val="Montserrat"/>
    </font>
    <font>
      <b/>
      <u/>
      <sz val="10"/>
      <color theme="10"/>
      <name val="Montserrat"/>
    </font>
    <font>
      <b/>
      <sz val="10"/>
      <color theme="0"/>
      <name val="Montserrat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A00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3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3" borderId="8" xfId="0" applyFont="1" applyFill="1" applyBorder="1" applyProtection="1"/>
    <xf numFmtId="0" fontId="4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6" borderId="2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0" fillId="0" borderId="1" xfId="0" applyBorder="1" applyProtection="1"/>
    <xf numFmtId="166" fontId="3" fillId="0" borderId="4" xfId="1" applyNumberFormat="1" applyFont="1" applyBorder="1" applyProtection="1"/>
    <xf numFmtId="0" fontId="3" fillId="0" borderId="8" xfId="0" applyFont="1" applyBorder="1" applyProtection="1"/>
    <xf numFmtId="166" fontId="3" fillId="0" borderId="9" xfId="1" applyNumberFormat="1" applyFont="1" applyBorder="1" applyProtection="1"/>
    <xf numFmtId="0" fontId="3" fillId="0" borderId="2" xfId="0" applyFont="1" applyBorder="1" applyProtection="1"/>
    <xf numFmtId="0" fontId="3" fillId="0" borderId="1" xfId="0" applyFont="1" applyFill="1" applyBorder="1" applyProtection="1"/>
    <xf numFmtId="166" fontId="9" fillId="5" borderId="4" xfId="1" applyNumberFormat="1" applyFont="1" applyFill="1" applyBorder="1" applyProtection="1"/>
    <xf numFmtId="0" fontId="4" fillId="0" borderId="1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166" fontId="3" fillId="0" borderId="11" xfId="1" applyNumberFormat="1" applyFont="1" applyBorder="1" applyAlignment="1" applyProtection="1">
      <alignment vertical="center" wrapText="1"/>
    </xf>
    <xf numFmtId="166" fontId="4" fillId="6" borderId="5" xfId="1" applyNumberFormat="1" applyFont="1" applyFill="1" applyBorder="1" applyProtection="1"/>
    <xf numFmtId="0" fontId="3" fillId="0" borderId="14" xfId="0" applyFont="1" applyBorder="1" applyProtection="1"/>
    <xf numFmtId="166" fontId="4" fillId="6" borderId="15" xfId="1" applyNumberFormat="1" applyFont="1" applyFill="1" applyBorder="1" applyProtection="1"/>
    <xf numFmtId="0" fontId="4" fillId="0" borderId="3" xfId="0" applyFont="1" applyBorder="1" applyAlignment="1" applyProtection="1"/>
    <xf numFmtId="166" fontId="4" fillId="0" borderId="4" xfId="1" applyNumberFormat="1" applyFont="1" applyBorder="1" applyAlignment="1" applyProtection="1">
      <alignment horizontal="center" wrapText="1"/>
    </xf>
    <xf numFmtId="166" fontId="3" fillId="5" borderId="4" xfId="1" applyNumberFormat="1" applyFont="1" applyFill="1" applyBorder="1" applyProtection="1"/>
    <xf numFmtId="0" fontId="3" fillId="0" borderId="6" xfId="0" applyFont="1" applyBorder="1" applyProtection="1"/>
    <xf numFmtId="166" fontId="4" fillId="6" borderId="4" xfId="1" applyNumberFormat="1" applyFont="1" applyFill="1" applyBorder="1" applyProtection="1"/>
    <xf numFmtId="0" fontId="3" fillId="3" borderId="1" xfId="0" applyFont="1" applyFill="1" applyBorder="1" applyProtection="1"/>
    <xf numFmtId="166" fontId="4" fillId="6" borderId="10" xfId="1" applyNumberFormat="1" applyFont="1" applyFill="1" applyBorder="1" applyProtection="1"/>
    <xf numFmtId="0" fontId="3" fillId="0" borderId="1" xfId="0" applyFont="1" applyFill="1" applyBorder="1" applyAlignment="1" applyProtection="1">
      <alignment horizontal="center" wrapText="1"/>
    </xf>
    <xf numFmtId="166" fontId="3" fillId="0" borderId="4" xfId="1" applyNumberFormat="1" applyFont="1" applyBorder="1" applyAlignment="1" applyProtection="1">
      <alignment horizontal="center" wrapText="1"/>
    </xf>
    <xf numFmtId="166" fontId="3" fillId="5" borderId="4" xfId="1" applyNumberFormat="1" applyFont="1" applyFill="1" applyBorder="1" applyAlignment="1" applyProtection="1">
      <alignment horizontal="center" wrapText="1"/>
    </xf>
    <xf numFmtId="166" fontId="4" fillId="6" borderId="5" xfId="1" applyNumberFormat="1" applyFont="1" applyFill="1" applyBorder="1" applyAlignment="1" applyProtection="1">
      <alignment horizontal="center" wrapText="1"/>
    </xf>
    <xf numFmtId="166" fontId="3" fillId="0" borderId="9" xfId="1" applyNumberFormat="1" applyFont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166" fontId="4" fillId="6" borderId="4" xfId="1" applyNumberFormat="1" applyFont="1" applyFill="1" applyBorder="1" applyAlignment="1" applyProtection="1">
      <alignment horizontal="center" wrapText="1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6" borderId="2" xfId="0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166" fontId="3" fillId="0" borderId="4" xfId="1" applyNumberFormat="1" applyFont="1" applyBorder="1" applyAlignment="1" applyProtection="1">
      <alignment horizontal="center" vertical="center"/>
      <protection locked="0"/>
    </xf>
    <xf numFmtId="166" fontId="3" fillId="0" borderId="5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2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6" fontId="5" fillId="0" borderId="0" xfId="1" applyNumberFormat="1" applyFont="1" applyFill="1" applyBorder="1" applyProtection="1">
      <protection locked="0"/>
    </xf>
    <xf numFmtId="166" fontId="0" fillId="0" borderId="0" xfId="1" applyNumberFormat="1" applyFont="1" applyProtection="1">
      <protection locked="0"/>
    </xf>
    <xf numFmtId="0" fontId="4" fillId="0" borderId="3" xfId="0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/>
    </xf>
    <xf numFmtId="0" fontId="3" fillId="7" borderId="8" xfId="0" applyFont="1" applyFill="1" applyBorder="1" applyProtection="1"/>
    <xf numFmtId="0" fontId="3" fillId="7" borderId="8" xfId="0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7" borderId="1" xfId="0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Protection="1">
      <protection locked="0"/>
    </xf>
    <xf numFmtId="0" fontId="3" fillId="9" borderId="8" xfId="0" applyFont="1" applyFill="1" applyBorder="1" applyProtection="1">
      <protection locked="0"/>
    </xf>
    <xf numFmtId="166" fontId="0" fillId="10" borderId="0" xfId="1" applyNumberFormat="1" applyFont="1" applyFill="1" applyProtection="1"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6" fontId="0" fillId="0" borderId="0" xfId="1" applyNumberFormat="1" applyFont="1" applyFill="1" applyProtection="1">
      <protection locked="0"/>
    </xf>
    <xf numFmtId="0" fontId="3" fillId="10" borderId="1" xfId="0" applyFont="1" applyFill="1" applyBorder="1" applyProtection="1">
      <protection locked="0"/>
    </xf>
    <xf numFmtId="0" fontId="3" fillId="10" borderId="2" xfId="0" applyFont="1" applyFill="1" applyBorder="1" applyProtection="1">
      <protection locked="0"/>
    </xf>
    <xf numFmtId="0" fontId="7" fillId="10" borderId="12" xfId="0" applyFont="1" applyFill="1" applyBorder="1" applyAlignment="1" applyProtection="1">
      <alignment horizontal="center" vertical="center" wrapText="1"/>
      <protection locked="0"/>
    </xf>
    <xf numFmtId="0" fontId="5" fillId="5" borderId="29" xfId="0" applyFont="1" applyFill="1" applyBorder="1" applyAlignment="1" applyProtection="1">
      <alignment horizontal="left" wrapText="1"/>
    </xf>
    <xf numFmtId="0" fontId="5" fillId="5" borderId="30" xfId="0" applyFont="1" applyFill="1" applyBorder="1" applyAlignment="1" applyProtection="1">
      <alignment horizontal="left" wrapText="1"/>
    </xf>
    <xf numFmtId="0" fontId="6" fillId="7" borderId="7" xfId="0" applyFont="1" applyFill="1" applyBorder="1" applyAlignment="1" applyProtection="1">
      <alignment horizontal="left" wrapText="1"/>
    </xf>
    <xf numFmtId="0" fontId="6" fillId="7" borderId="1" xfId="0" applyFont="1" applyFill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left" wrapText="1"/>
    </xf>
    <xf numFmtId="0" fontId="5" fillId="5" borderId="1" xfId="0" applyFont="1" applyFill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6" fillId="6" borderId="24" xfId="0" applyFont="1" applyFill="1" applyBorder="1" applyAlignment="1" applyProtection="1">
      <alignment horizontal="left" wrapText="1"/>
    </xf>
    <xf numFmtId="0" fontId="6" fillId="6" borderId="26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0" fontId="4" fillId="7" borderId="21" xfId="0" applyFont="1" applyFill="1" applyBorder="1" applyAlignment="1" applyProtection="1">
      <alignment horizontal="center" vertical="center" wrapText="1"/>
    </xf>
    <xf numFmtId="0" fontId="4" fillId="7" borderId="31" xfId="0" applyFont="1" applyFill="1" applyBorder="1" applyAlignment="1" applyProtection="1">
      <alignment horizontal="center" vertical="center" wrapText="1"/>
    </xf>
    <xf numFmtId="0" fontId="4" fillId="7" borderId="32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166" fontId="4" fillId="7" borderId="4" xfId="1" applyNumberFormat="1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horizontal="center" wrapText="1"/>
    </xf>
    <xf numFmtId="0" fontId="6" fillId="7" borderId="26" xfId="0" applyFont="1" applyFill="1" applyBorder="1" applyAlignment="1" applyProtection="1">
      <alignment horizontal="center" wrapText="1"/>
    </xf>
    <xf numFmtId="0" fontId="6" fillId="2" borderId="2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5" borderId="27" xfId="0" applyFont="1" applyFill="1" applyBorder="1" applyAlignment="1" applyProtection="1">
      <alignment horizontal="center" wrapText="1"/>
    </xf>
    <xf numFmtId="0" fontId="5" fillId="5" borderId="28" xfId="0" applyFont="1" applyFill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6" fontId="3" fillId="0" borderId="9" xfId="1" applyNumberFormat="1" applyFont="1" applyBorder="1" applyAlignment="1" applyProtection="1">
      <alignment horizontal="center" vertical="center"/>
    </xf>
    <xf numFmtId="166" fontId="3" fillId="0" borderId="5" xfId="1" applyNumberFormat="1" applyFont="1" applyBorder="1" applyAlignment="1" applyProtection="1">
      <alignment horizontal="center" vertical="center"/>
    </xf>
    <xf numFmtId="0" fontId="6" fillId="7" borderId="29" xfId="0" applyFont="1" applyFill="1" applyBorder="1" applyAlignment="1" applyProtection="1">
      <alignment horizontal="center" wrapText="1"/>
    </xf>
    <xf numFmtId="0" fontId="6" fillId="7" borderId="30" xfId="0" applyFont="1" applyFill="1" applyBorder="1" applyAlignment="1" applyProtection="1">
      <alignment horizontal="center" wrapText="1"/>
    </xf>
    <xf numFmtId="0" fontId="6" fillId="6" borderId="23" xfId="0" applyFont="1" applyFill="1" applyBorder="1" applyAlignment="1" applyProtection="1">
      <alignment horizontal="center" wrapText="1"/>
    </xf>
    <xf numFmtId="0" fontId="6" fillId="6" borderId="2" xfId="0" applyFont="1" applyFill="1" applyBorder="1" applyAlignment="1" applyProtection="1">
      <alignment horizontal="center" wrapText="1"/>
    </xf>
    <xf numFmtId="0" fontId="4" fillId="7" borderId="22" xfId="0" applyFont="1" applyFill="1" applyBorder="1" applyAlignment="1" applyProtection="1">
      <alignment horizontal="left" wrapText="1"/>
    </xf>
    <xf numFmtId="0" fontId="4" fillId="7" borderId="3" xfId="0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6" fillId="6" borderId="25" xfId="0" applyFont="1" applyFill="1" applyBorder="1" applyAlignment="1" applyProtection="1">
      <alignment horizontal="center" wrapText="1"/>
    </xf>
    <xf numFmtId="0" fontId="6" fillId="6" borderId="14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wrapText="1"/>
    </xf>
    <xf numFmtId="0" fontId="5" fillId="0" borderId="7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66" fontId="4" fillId="0" borderId="9" xfId="1" applyNumberFormat="1" applyFont="1" applyBorder="1" applyAlignment="1" applyProtection="1">
      <alignment horizontal="center" vertical="center" wrapText="1"/>
    </xf>
    <xf numFmtId="166" fontId="4" fillId="0" borderId="4" xfId="1" applyNumberFormat="1" applyFont="1" applyBorder="1" applyAlignment="1" applyProtection="1">
      <alignment horizontal="center" vertical="center" wrapText="1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7" fillId="10" borderId="3" xfId="0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wrapText="1"/>
    </xf>
    <xf numFmtId="0" fontId="1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20" xfId="0" applyFont="1" applyFill="1" applyBorder="1" applyAlignment="1" applyProtection="1">
      <alignment horizontal="center" vertical="center" wrapText="1"/>
      <protection locked="0"/>
    </xf>
    <xf numFmtId="0" fontId="14" fillId="8" borderId="16" xfId="2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11" fillId="8" borderId="17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left" wrapText="1"/>
    </xf>
    <xf numFmtId="0" fontId="5" fillId="5" borderId="8" xfId="0" applyFont="1" applyFill="1" applyBorder="1" applyAlignment="1" applyProtection="1">
      <alignment horizontal="left" wrapText="1"/>
    </xf>
    <xf numFmtId="0" fontId="13" fillId="0" borderId="2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6" fontId="3" fillId="0" borderId="9" xfId="1" applyNumberFormat="1" applyFont="1" applyBorder="1" applyAlignment="1" applyProtection="1">
      <alignment horizontal="center" vertical="center" wrapText="1"/>
    </xf>
    <xf numFmtId="166" fontId="3" fillId="0" borderId="4" xfId="1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left" wrapText="1"/>
    </xf>
    <xf numFmtId="0" fontId="5" fillId="5" borderId="2" xfId="0" applyFont="1" applyFill="1" applyBorder="1" applyAlignment="1" applyProtection="1">
      <alignment horizontal="left" wrapText="1"/>
    </xf>
    <xf numFmtId="0" fontId="3" fillId="0" borderId="23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15" fillId="10" borderId="0" xfId="0" applyFont="1" applyFill="1" applyAlignment="1" applyProtection="1">
      <protection locked="0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0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48019</xdr:rowOff>
    </xdr:from>
    <xdr:to>
      <xdr:col>4</xdr:col>
      <xdr:colOff>350783</xdr:colOff>
      <xdr:row>5</xdr:row>
      <xdr:rowOff>64008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0F6408-6606-4CC0-97D8-95C8E72A8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371869"/>
          <a:ext cx="1998608" cy="66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talaire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77"/>
  <sheetViews>
    <sheetView tabSelected="1" topLeftCell="A11" workbookViewId="0">
      <selection activeCell="J23" sqref="J23"/>
    </sheetView>
  </sheetViews>
  <sheetFormatPr baseColWidth="10" defaultRowHeight="12.75" x14ac:dyDescent="0.2"/>
  <cols>
    <col min="1" max="1" width="6.42578125" style="59" customWidth="1"/>
    <col min="2" max="2" width="11.42578125" style="59"/>
    <col min="3" max="4" width="14.42578125" style="59" customWidth="1"/>
    <col min="5" max="5" width="10.7109375" style="59" customWidth="1"/>
    <col min="6" max="7" width="10" style="59" hidden="1" customWidth="1"/>
    <col min="8" max="8" width="12.140625" style="68" customWidth="1"/>
    <col min="9" max="16384" width="11.42578125" style="59"/>
  </cols>
  <sheetData>
    <row r="5" spans="2:9" ht="12.75" customHeight="1" x14ac:dyDescent="0.2"/>
    <row r="6" spans="2:9" ht="15" x14ac:dyDescent="0.3">
      <c r="B6" s="78"/>
      <c r="C6" s="79"/>
      <c r="D6" s="79"/>
      <c r="E6" s="79"/>
      <c r="F6" s="80"/>
      <c r="G6" s="80"/>
      <c r="H6" s="81"/>
    </row>
    <row r="7" spans="2:9" ht="12.75" customHeight="1" x14ac:dyDescent="0.2"/>
    <row r="8" spans="2:9" ht="12.75" customHeight="1" x14ac:dyDescent="0.3">
      <c r="B8" s="177" t="s">
        <v>75</v>
      </c>
      <c r="C8" s="177"/>
      <c r="D8" s="177"/>
      <c r="E8" s="177"/>
      <c r="F8" s="177"/>
      <c r="G8" s="177"/>
      <c r="H8" s="177"/>
      <c r="I8" s="77"/>
    </row>
    <row r="9" spans="2:9" ht="12.75" customHeight="1" thickBot="1" x14ac:dyDescent="0.25"/>
    <row r="10" spans="2:9" ht="12.75" customHeight="1" x14ac:dyDescent="0.2">
      <c r="B10" s="149" t="s">
        <v>74</v>
      </c>
      <c r="C10" s="150"/>
      <c r="D10" s="150"/>
      <c r="E10" s="150"/>
      <c r="F10" s="150"/>
      <c r="G10" s="150"/>
      <c r="H10" s="151"/>
    </row>
    <row r="11" spans="2:9" ht="12.75" customHeight="1" thickBot="1" x14ac:dyDescent="0.35">
      <c r="B11" s="152" t="s">
        <v>59</v>
      </c>
      <c r="C11" s="153"/>
      <c r="D11" s="153"/>
      <c r="E11" s="153"/>
      <c r="F11" s="153"/>
      <c r="G11" s="153"/>
      <c r="H11" s="154"/>
    </row>
    <row r="12" spans="2:9" ht="13.5" customHeight="1" x14ac:dyDescent="0.3">
      <c r="B12" s="160" t="s">
        <v>2</v>
      </c>
      <c r="C12" s="161"/>
      <c r="D12" s="161"/>
      <c r="E12" s="161"/>
      <c r="F12" s="161"/>
      <c r="G12" s="161"/>
      <c r="H12" s="162"/>
    </row>
    <row r="13" spans="2:9" x14ac:dyDescent="0.2">
      <c r="B13" s="167" t="s">
        <v>3</v>
      </c>
      <c r="C13" s="168"/>
      <c r="D13" s="171" t="s">
        <v>4</v>
      </c>
      <c r="E13" s="163" t="s">
        <v>5</v>
      </c>
      <c r="F13" s="163"/>
      <c r="G13" s="163"/>
      <c r="H13" s="60"/>
    </row>
    <row r="14" spans="2:9" ht="13.5" thickBot="1" x14ac:dyDescent="0.25">
      <c r="B14" s="169"/>
      <c r="C14" s="170"/>
      <c r="D14" s="172"/>
      <c r="E14" s="164"/>
      <c r="F14" s="164"/>
      <c r="G14" s="164"/>
      <c r="H14" s="61"/>
    </row>
    <row r="15" spans="2:9" ht="12.75" customHeight="1" x14ac:dyDescent="0.2">
      <c r="B15" s="125" t="s">
        <v>18</v>
      </c>
      <c r="C15" s="126"/>
      <c r="D15" s="1"/>
      <c r="E15" s="156" t="s">
        <v>6</v>
      </c>
      <c r="F15" s="137" t="s">
        <v>0</v>
      </c>
      <c r="G15" s="117" t="s">
        <v>27</v>
      </c>
      <c r="H15" s="140" t="s">
        <v>58</v>
      </c>
    </row>
    <row r="16" spans="2:9" x14ac:dyDescent="0.2">
      <c r="B16" s="148" t="s">
        <v>31</v>
      </c>
      <c r="C16" s="128"/>
      <c r="D16" s="2"/>
      <c r="E16" s="157"/>
      <c r="F16" s="155"/>
      <c r="G16" s="155"/>
      <c r="H16" s="141"/>
    </row>
    <row r="17" spans="2:8" x14ac:dyDescent="0.2">
      <c r="B17" s="89" t="s">
        <v>19</v>
      </c>
      <c r="C17" s="90"/>
      <c r="D17" s="3" t="s">
        <v>9</v>
      </c>
      <c r="E17" s="75">
        <v>40</v>
      </c>
      <c r="F17" s="2">
        <v>2.2999999999999998</v>
      </c>
      <c r="G17" s="22">
        <v>9</v>
      </c>
      <c r="H17" s="23">
        <f>E17*F17*G17</f>
        <v>828</v>
      </c>
    </row>
    <row r="18" spans="2:8" x14ac:dyDescent="0.2">
      <c r="B18" s="89" t="s">
        <v>28</v>
      </c>
      <c r="C18" s="90"/>
      <c r="D18" s="3" t="s">
        <v>9</v>
      </c>
      <c r="E18" s="75">
        <v>0</v>
      </c>
      <c r="F18" s="2">
        <v>2.15</v>
      </c>
      <c r="G18" s="22">
        <v>9</v>
      </c>
      <c r="H18" s="23">
        <f>E18*F18*G18</f>
        <v>0</v>
      </c>
    </row>
    <row r="19" spans="2:8" ht="13.5" customHeight="1" x14ac:dyDescent="0.2">
      <c r="B19" s="89" t="s">
        <v>29</v>
      </c>
      <c r="C19" s="90"/>
      <c r="D19" s="3" t="s">
        <v>9</v>
      </c>
      <c r="E19" s="75">
        <v>0</v>
      </c>
      <c r="F19" s="2">
        <v>2.2999999999999998</v>
      </c>
      <c r="G19" s="22">
        <v>9</v>
      </c>
      <c r="H19" s="23">
        <f>E19*F19*G19</f>
        <v>0</v>
      </c>
    </row>
    <row r="20" spans="2:8" x14ac:dyDescent="0.2">
      <c r="B20" s="89" t="s">
        <v>30</v>
      </c>
      <c r="C20" s="90"/>
      <c r="D20" s="3" t="s">
        <v>9</v>
      </c>
      <c r="E20" s="75">
        <v>0</v>
      </c>
      <c r="F20" s="2">
        <v>2.2999999999999998</v>
      </c>
      <c r="G20" s="22">
        <v>9</v>
      </c>
      <c r="H20" s="23">
        <f>E20*F20*G20</f>
        <v>0</v>
      </c>
    </row>
    <row r="21" spans="2:8" ht="13.5" thickBot="1" x14ac:dyDescent="0.25">
      <c r="B21" s="158" t="s">
        <v>20</v>
      </c>
      <c r="C21" s="159"/>
      <c r="D21" s="4" t="s">
        <v>9</v>
      </c>
      <c r="E21" s="76">
        <v>0</v>
      </c>
      <c r="F21" s="24">
        <v>2</v>
      </c>
      <c r="G21" s="22">
        <v>9</v>
      </c>
      <c r="H21" s="23">
        <f>E21*F21*G21</f>
        <v>0</v>
      </c>
    </row>
    <row r="22" spans="2:8" x14ac:dyDescent="0.2">
      <c r="B22" s="125" t="s">
        <v>50</v>
      </c>
      <c r="C22" s="126"/>
      <c r="D22" s="1"/>
      <c r="E22" s="146" t="s">
        <v>6</v>
      </c>
      <c r="F22" s="137" t="s">
        <v>0</v>
      </c>
      <c r="G22" s="117" t="s">
        <v>27</v>
      </c>
      <c r="H22" s="25"/>
    </row>
    <row r="23" spans="2:8" x14ac:dyDescent="0.2">
      <c r="B23" s="148" t="s">
        <v>31</v>
      </c>
      <c r="C23" s="128"/>
      <c r="D23" s="2"/>
      <c r="E23" s="147"/>
      <c r="F23" s="155"/>
      <c r="G23" s="155"/>
      <c r="H23" s="23"/>
    </row>
    <row r="24" spans="2:8" x14ac:dyDescent="0.2">
      <c r="B24" s="89" t="s">
        <v>60</v>
      </c>
      <c r="C24" s="90"/>
      <c r="D24" s="3" t="s">
        <v>9</v>
      </c>
      <c r="E24" s="82">
        <v>0</v>
      </c>
      <c r="F24" s="2">
        <v>5.6</v>
      </c>
      <c r="G24" s="22">
        <v>9</v>
      </c>
      <c r="H24" s="23">
        <f>E24*F24*G24</f>
        <v>0</v>
      </c>
    </row>
    <row r="25" spans="2:8" x14ac:dyDescent="0.2">
      <c r="B25" s="89" t="s">
        <v>46</v>
      </c>
      <c r="C25" s="90"/>
      <c r="D25" s="3" t="s">
        <v>9</v>
      </c>
      <c r="E25" s="82"/>
      <c r="F25" s="2">
        <v>3</v>
      </c>
      <c r="G25" s="22">
        <v>9</v>
      </c>
      <c r="H25" s="23">
        <f>E25*F25*G25</f>
        <v>0</v>
      </c>
    </row>
    <row r="26" spans="2:8" x14ac:dyDescent="0.2">
      <c r="B26" s="89" t="s">
        <v>47</v>
      </c>
      <c r="C26" s="90"/>
      <c r="D26" s="3" t="s">
        <v>9</v>
      </c>
      <c r="E26" s="82"/>
      <c r="F26" s="2">
        <v>5.6</v>
      </c>
      <c r="G26" s="22">
        <v>9</v>
      </c>
      <c r="H26" s="23">
        <f>E26*F26*G26</f>
        <v>0</v>
      </c>
    </row>
    <row r="27" spans="2:8" x14ac:dyDescent="0.2">
      <c r="B27" s="89" t="s">
        <v>48</v>
      </c>
      <c r="C27" s="90"/>
      <c r="D27" s="3" t="s">
        <v>9</v>
      </c>
      <c r="E27" s="82"/>
      <c r="F27" s="2">
        <v>5.0999999999999996</v>
      </c>
      <c r="G27" s="22">
        <v>9</v>
      </c>
      <c r="H27" s="23">
        <f>E27*F27*G27</f>
        <v>0</v>
      </c>
    </row>
    <row r="28" spans="2:8" ht="12.75" customHeight="1" thickBot="1" x14ac:dyDescent="0.25">
      <c r="B28" s="173" t="s">
        <v>49</v>
      </c>
      <c r="C28" s="174"/>
      <c r="D28" s="5" t="s">
        <v>9</v>
      </c>
      <c r="E28" s="83">
        <v>2.4</v>
      </c>
      <c r="F28" s="26">
        <v>2</v>
      </c>
      <c r="G28" s="22">
        <v>9</v>
      </c>
      <c r="H28" s="23">
        <f>E28*F28*G28</f>
        <v>43.199999999999996</v>
      </c>
    </row>
    <row r="29" spans="2:8" ht="12.75" customHeight="1" x14ac:dyDescent="0.2">
      <c r="B29" s="125" t="s">
        <v>17</v>
      </c>
      <c r="C29" s="126"/>
      <c r="D29" s="1"/>
      <c r="E29" s="146" t="s">
        <v>6</v>
      </c>
      <c r="F29" s="137" t="s">
        <v>0</v>
      </c>
      <c r="G29" s="117" t="s">
        <v>27</v>
      </c>
      <c r="H29" s="165"/>
    </row>
    <row r="30" spans="2:8" ht="12.75" customHeight="1" x14ac:dyDescent="0.2">
      <c r="B30" s="148" t="s">
        <v>31</v>
      </c>
      <c r="C30" s="128"/>
      <c r="D30" s="2"/>
      <c r="E30" s="147"/>
      <c r="F30" s="155"/>
      <c r="G30" s="155"/>
      <c r="H30" s="166"/>
    </row>
    <row r="31" spans="2:8" ht="13.5" customHeight="1" x14ac:dyDescent="0.2">
      <c r="B31" s="129" t="s">
        <v>16</v>
      </c>
      <c r="C31" s="130"/>
      <c r="D31" s="3" t="s">
        <v>9</v>
      </c>
      <c r="E31" s="82">
        <v>2</v>
      </c>
      <c r="F31" s="2">
        <v>5.6</v>
      </c>
      <c r="G31" s="22">
        <v>9</v>
      </c>
      <c r="H31" s="23">
        <f>E31*F31*G31</f>
        <v>100.8</v>
      </c>
    </row>
    <row r="32" spans="2:8" x14ac:dyDescent="0.2">
      <c r="B32" s="133" t="s">
        <v>12</v>
      </c>
      <c r="C32" s="134"/>
      <c r="D32" s="3" t="s">
        <v>71</v>
      </c>
      <c r="E32" s="82">
        <v>0</v>
      </c>
      <c r="F32" s="27">
        <v>3</v>
      </c>
      <c r="G32" s="22">
        <v>9</v>
      </c>
      <c r="H32" s="28">
        <f>E32*F32*G32</f>
        <v>0</v>
      </c>
    </row>
    <row r="33" spans="2:8" ht="12.75" customHeight="1" x14ac:dyDescent="0.2">
      <c r="B33" s="129" t="s">
        <v>10</v>
      </c>
      <c r="C33" s="130"/>
      <c r="D33" s="3" t="s">
        <v>72</v>
      </c>
      <c r="E33" s="82"/>
      <c r="F33" s="2">
        <v>5.6</v>
      </c>
      <c r="G33" s="22">
        <v>9</v>
      </c>
      <c r="H33" s="23">
        <f>E33*F33*G33</f>
        <v>0</v>
      </c>
    </row>
    <row r="34" spans="2:8" ht="12.75" customHeight="1" thickBot="1" x14ac:dyDescent="0.25">
      <c r="B34" s="175" t="s">
        <v>14</v>
      </c>
      <c r="C34" s="176"/>
      <c r="D34" s="3" t="s">
        <v>73</v>
      </c>
      <c r="E34" s="83"/>
      <c r="F34" s="26">
        <v>5.0999999999999996</v>
      </c>
      <c r="G34" s="22">
        <v>9</v>
      </c>
      <c r="H34" s="23">
        <f>E34*F34*G34</f>
        <v>0</v>
      </c>
    </row>
    <row r="35" spans="2:8" ht="12.75" customHeight="1" x14ac:dyDescent="0.2">
      <c r="B35" s="125" t="s">
        <v>21</v>
      </c>
      <c r="C35" s="126"/>
      <c r="D35" s="6"/>
      <c r="E35" s="146" t="s">
        <v>6</v>
      </c>
      <c r="F35" s="137" t="s">
        <v>0</v>
      </c>
      <c r="G35" s="117" t="s">
        <v>27</v>
      </c>
      <c r="H35" s="165"/>
    </row>
    <row r="36" spans="2:8" ht="13.5" customHeight="1" x14ac:dyDescent="0.2">
      <c r="B36" s="7"/>
      <c r="C36" s="8"/>
      <c r="D36" s="9"/>
      <c r="E36" s="147"/>
      <c r="F36" s="155"/>
      <c r="G36" s="155"/>
      <c r="H36" s="166"/>
    </row>
    <row r="37" spans="2:8" x14ac:dyDescent="0.2">
      <c r="B37" s="135" t="s">
        <v>22</v>
      </c>
      <c r="C37" s="136"/>
      <c r="D37" s="9" t="s">
        <v>9</v>
      </c>
      <c r="E37" s="82">
        <v>0</v>
      </c>
      <c r="F37" s="2">
        <v>2.2999999999999998</v>
      </c>
      <c r="G37" s="22">
        <v>9</v>
      </c>
      <c r="H37" s="28">
        <f>E37*F37*G37</f>
        <v>0</v>
      </c>
    </row>
    <row r="38" spans="2:8" ht="12.75" customHeight="1" x14ac:dyDescent="0.2">
      <c r="B38" s="135" t="s">
        <v>23</v>
      </c>
      <c r="C38" s="136"/>
      <c r="D38" s="9"/>
      <c r="E38" s="82"/>
      <c r="F38" s="2"/>
      <c r="G38" s="22"/>
      <c r="H38" s="23"/>
    </row>
    <row r="39" spans="2:8" x14ac:dyDescent="0.2">
      <c r="B39" s="135" t="s">
        <v>32</v>
      </c>
      <c r="C39" s="136"/>
      <c r="D39" s="9" t="s">
        <v>9</v>
      </c>
      <c r="E39" s="82">
        <v>40</v>
      </c>
      <c r="F39" s="2">
        <v>1.6</v>
      </c>
      <c r="G39" s="22">
        <v>9</v>
      </c>
      <c r="H39" s="23">
        <f>E39*F39*G39</f>
        <v>576</v>
      </c>
    </row>
    <row r="40" spans="2:8" ht="13.5" thickBot="1" x14ac:dyDescent="0.25">
      <c r="B40" s="144" t="s">
        <v>24</v>
      </c>
      <c r="C40" s="145"/>
      <c r="D40" s="5" t="s">
        <v>9</v>
      </c>
      <c r="E40" s="83"/>
      <c r="F40" s="26">
        <v>1.3</v>
      </c>
      <c r="G40" s="22">
        <v>9</v>
      </c>
      <c r="H40" s="23">
        <f>E40*F40*G40</f>
        <v>0</v>
      </c>
    </row>
    <row r="41" spans="2:8" x14ac:dyDescent="0.2">
      <c r="B41" s="125" t="s">
        <v>61</v>
      </c>
      <c r="C41" s="126"/>
      <c r="D41" s="6"/>
      <c r="E41" s="84" t="s">
        <v>6</v>
      </c>
      <c r="F41" s="29" t="s">
        <v>0</v>
      </c>
      <c r="G41" s="30" t="s">
        <v>27</v>
      </c>
      <c r="H41" s="31"/>
    </row>
    <row r="42" spans="2:8" x14ac:dyDescent="0.2">
      <c r="B42" s="89" t="s">
        <v>25</v>
      </c>
      <c r="C42" s="90"/>
      <c r="D42" s="3" t="s">
        <v>9</v>
      </c>
      <c r="E42" s="82"/>
      <c r="F42" s="2">
        <v>2.2999999999999998</v>
      </c>
      <c r="G42" s="22">
        <v>9</v>
      </c>
      <c r="H42" s="23">
        <f>E42*F42*G42</f>
        <v>0</v>
      </c>
    </row>
    <row r="43" spans="2:8" x14ac:dyDescent="0.2">
      <c r="B43" s="89" t="s">
        <v>26</v>
      </c>
      <c r="C43" s="90"/>
      <c r="D43" s="3" t="s">
        <v>9</v>
      </c>
      <c r="E43" s="82"/>
      <c r="F43" s="2">
        <v>2.1</v>
      </c>
      <c r="G43" s="22">
        <v>9</v>
      </c>
      <c r="H43" s="23">
        <f>E43*F43*G43</f>
        <v>0</v>
      </c>
    </row>
    <row r="44" spans="2:8" x14ac:dyDescent="0.2">
      <c r="B44" s="89" t="s">
        <v>62</v>
      </c>
      <c r="C44" s="90"/>
      <c r="D44" s="9" t="s">
        <v>9</v>
      </c>
      <c r="E44" s="82">
        <v>40</v>
      </c>
      <c r="F44" s="2">
        <v>2</v>
      </c>
      <c r="G44" s="22">
        <v>9</v>
      </c>
      <c r="H44" s="23">
        <f>E44*F44*G44</f>
        <v>720</v>
      </c>
    </row>
    <row r="45" spans="2:8" ht="13.5" thickBot="1" x14ac:dyDescent="0.25">
      <c r="B45" s="123" t="s">
        <v>42</v>
      </c>
      <c r="C45" s="124"/>
      <c r="D45" s="5"/>
      <c r="E45" s="83"/>
      <c r="F45" s="26"/>
      <c r="G45" s="22"/>
      <c r="H45" s="32">
        <f>SUM(H17:H44)</f>
        <v>2268</v>
      </c>
    </row>
    <row r="46" spans="2:8" x14ac:dyDescent="0.2">
      <c r="B46" s="125" t="s">
        <v>52</v>
      </c>
      <c r="C46" s="126"/>
      <c r="D46" s="1"/>
      <c r="E46" s="142" t="s">
        <v>6</v>
      </c>
      <c r="F46" s="137" t="s">
        <v>7</v>
      </c>
      <c r="G46" s="108"/>
      <c r="H46" s="140" t="s">
        <v>58</v>
      </c>
    </row>
    <row r="47" spans="2:8" x14ac:dyDescent="0.2">
      <c r="B47" s="127" t="s">
        <v>51</v>
      </c>
      <c r="C47" s="128"/>
      <c r="D47" s="2"/>
      <c r="E47" s="143"/>
      <c r="F47" s="138"/>
      <c r="G47" s="139"/>
      <c r="H47" s="141"/>
    </row>
    <row r="48" spans="2:8" x14ac:dyDescent="0.2">
      <c r="B48" s="129" t="s">
        <v>15</v>
      </c>
      <c r="C48" s="130"/>
      <c r="D48" s="3" t="s">
        <v>9</v>
      </c>
      <c r="E48" s="82">
        <v>1.8</v>
      </c>
      <c r="F48" s="27">
        <v>220</v>
      </c>
      <c r="G48" s="27"/>
      <c r="H48" s="23">
        <f>E48*F48</f>
        <v>396</v>
      </c>
    </row>
    <row r="49" spans="2:10" x14ac:dyDescent="0.2">
      <c r="B49" s="129" t="s">
        <v>10</v>
      </c>
      <c r="C49" s="130"/>
      <c r="D49" s="3" t="s">
        <v>9</v>
      </c>
      <c r="E49" s="82"/>
      <c r="F49" s="27">
        <v>333</v>
      </c>
      <c r="G49" s="27"/>
      <c r="H49" s="23">
        <f t="shared" ref="H49:H55" si="0">E49*F49</f>
        <v>0</v>
      </c>
    </row>
    <row r="50" spans="2:10" ht="12.75" customHeight="1" x14ac:dyDescent="0.2">
      <c r="B50" s="129" t="s">
        <v>11</v>
      </c>
      <c r="C50" s="130"/>
      <c r="D50" s="3" t="s">
        <v>9</v>
      </c>
      <c r="E50" s="82"/>
      <c r="F50" s="27">
        <v>166</v>
      </c>
      <c r="G50" s="27"/>
      <c r="H50" s="23">
        <f t="shared" si="0"/>
        <v>0</v>
      </c>
    </row>
    <row r="51" spans="2:10" x14ac:dyDescent="0.2">
      <c r="B51" s="133" t="s">
        <v>12</v>
      </c>
      <c r="C51" s="134"/>
      <c r="D51" s="10" t="s">
        <v>9</v>
      </c>
      <c r="E51" s="82"/>
      <c r="F51" s="27">
        <v>122</v>
      </c>
      <c r="G51" s="27"/>
      <c r="H51" s="23">
        <f t="shared" si="0"/>
        <v>0</v>
      </c>
    </row>
    <row r="52" spans="2:10" x14ac:dyDescent="0.2">
      <c r="B52" s="129" t="s">
        <v>13</v>
      </c>
      <c r="C52" s="130"/>
      <c r="D52" s="3" t="s">
        <v>9</v>
      </c>
      <c r="E52" s="82"/>
      <c r="F52" s="27">
        <v>305</v>
      </c>
      <c r="G52" s="27"/>
      <c r="H52" s="23">
        <f t="shared" si="0"/>
        <v>0</v>
      </c>
    </row>
    <row r="53" spans="2:10" x14ac:dyDescent="0.2">
      <c r="B53" s="129" t="s">
        <v>14</v>
      </c>
      <c r="C53" s="130"/>
      <c r="D53" s="3" t="s">
        <v>9</v>
      </c>
      <c r="E53" s="82"/>
      <c r="F53" s="27">
        <v>122</v>
      </c>
      <c r="G53" s="27"/>
      <c r="H53" s="23">
        <f t="shared" si="0"/>
        <v>0</v>
      </c>
    </row>
    <row r="54" spans="2:10" x14ac:dyDescent="0.2">
      <c r="B54" s="129" t="s">
        <v>8</v>
      </c>
      <c r="C54" s="130"/>
      <c r="D54" s="3" t="s">
        <v>9</v>
      </c>
      <c r="E54" s="82"/>
      <c r="F54" s="27">
        <v>208</v>
      </c>
      <c r="G54" s="27"/>
      <c r="H54" s="23">
        <f t="shared" si="0"/>
        <v>0</v>
      </c>
    </row>
    <row r="55" spans="2:10" ht="12.75" customHeight="1" thickBot="1" x14ac:dyDescent="0.25">
      <c r="B55" s="129" t="s">
        <v>16</v>
      </c>
      <c r="C55" s="130"/>
      <c r="D55" s="3" t="s">
        <v>9</v>
      </c>
      <c r="E55" s="82"/>
      <c r="F55" s="27">
        <v>360</v>
      </c>
      <c r="G55" s="27"/>
      <c r="H55" s="23">
        <f t="shared" si="0"/>
        <v>0</v>
      </c>
      <c r="J55" s="62"/>
    </row>
    <row r="56" spans="2:10" ht="13.5" thickBot="1" x14ac:dyDescent="0.25">
      <c r="B56" s="131" t="s">
        <v>43</v>
      </c>
      <c r="C56" s="132"/>
      <c r="D56" s="11"/>
      <c r="E56" s="52"/>
      <c r="F56" s="33"/>
      <c r="G56" s="33"/>
      <c r="H56" s="34">
        <f>SUM(H48:H55)</f>
        <v>396</v>
      </c>
    </row>
    <row r="57" spans="2:10" x14ac:dyDescent="0.2">
      <c r="B57" s="125" t="s">
        <v>33</v>
      </c>
      <c r="C57" s="126"/>
      <c r="D57" s="12" t="s">
        <v>4</v>
      </c>
      <c r="E57" s="53" t="s">
        <v>1</v>
      </c>
      <c r="F57" s="69" t="s">
        <v>36</v>
      </c>
      <c r="G57" s="35"/>
      <c r="H57" s="36" t="s">
        <v>58</v>
      </c>
    </row>
    <row r="58" spans="2:10" x14ac:dyDescent="0.2">
      <c r="B58" s="89" t="s">
        <v>66</v>
      </c>
      <c r="C58" s="90"/>
      <c r="D58" s="9" t="s">
        <v>34</v>
      </c>
      <c r="E58" s="49">
        <v>120</v>
      </c>
      <c r="F58" s="2">
        <v>0.86</v>
      </c>
      <c r="G58" s="2"/>
      <c r="H58" s="23">
        <f>F58*E58</f>
        <v>103.2</v>
      </c>
    </row>
    <row r="59" spans="2:10" ht="12.75" customHeight="1" x14ac:dyDescent="0.2">
      <c r="B59" s="89" t="s">
        <v>69</v>
      </c>
      <c r="C59" s="90"/>
      <c r="D59" s="13" t="s">
        <v>35</v>
      </c>
      <c r="E59" s="51">
        <v>0.2</v>
      </c>
      <c r="F59" s="27">
        <v>640</v>
      </c>
      <c r="G59" s="27"/>
      <c r="H59" s="37">
        <f>F59*E59</f>
        <v>128</v>
      </c>
    </row>
    <row r="60" spans="2:10" ht="12.75" customHeight="1" x14ac:dyDescent="0.2">
      <c r="B60" s="95" t="s">
        <v>68</v>
      </c>
      <c r="C60" s="96"/>
      <c r="D60" s="13" t="s">
        <v>70</v>
      </c>
      <c r="E60" s="51">
        <v>3</v>
      </c>
      <c r="F60" s="27">
        <v>65</v>
      </c>
      <c r="G60" s="27"/>
      <c r="H60" s="37">
        <f>F60*E60</f>
        <v>195</v>
      </c>
    </row>
    <row r="61" spans="2:10" ht="13.5" thickBot="1" x14ac:dyDescent="0.25">
      <c r="B61" s="123" t="s">
        <v>44</v>
      </c>
      <c r="C61" s="124"/>
      <c r="D61" s="5"/>
      <c r="E61" s="50"/>
      <c r="F61" s="26"/>
      <c r="G61" s="26"/>
      <c r="H61" s="32">
        <f>SUM(H58:H60)</f>
        <v>426.2</v>
      </c>
    </row>
    <row r="62" spans="2:10" x14ac:dyDescent="0.2">
      <c r="B62" s="104" t="s">
        <v>37</v>
      </c>
      <c r="C62" s="105"/>
      <c r="D62" s="108" t="s">
        <v>38</v>
      </c>
      <c r="E62" s="115" t="s">
        <v>1</v>
      </c>
      <c r="F62" s="108" t="s">
        <v>40</v>
      </c>
      <c r="G62" s="117" t="s">
        <v>27</v>
      </c>
      <c r="H62" s="119"/>
    </row>
    <row r="63" spans="2:10" ht="13.5" thickBot="1" x14ac:dyDescent="0.25">
      <c r="B63" s="106"/>
      <c r="C63" s="107"/>
      <c r="D63" s="109"/>
      <c r="E63" s="116"/>
      <c r="F63" s="109"/>
      <c r="G63" s="118"/>
      <c r="H63" s="120"/>
    </row>
    <row r="64" spans="2:10" ht="13.5" customHeight="1" x14ac:dyDescent="0.2">
      <c r="B64" s="121" t="s">
        <v>63</v>
      </c>
      <c r="C64" s="122"/>
      <c r="D64" s="14" t="s">
        <v>39</v>
      </c>
      <c r="E64" s="54">
        <v>200</v>
      </c>
      <c r="F64" s="38">
        <v>0.28999999999999998</v>
      </c>
      <c r="G64" s="22">
        <v>9</v>
      </c>
      <c r="H64" s="39">
        <f>E64*F64*G64</f>
        <v>521.99999999999989</v>
      </c>
    </row>
    <row r="65" spans="2:9" x14ac:dyDescent="0.2">
      <c r="B65" s="97" t="s">
        <v>53</v>
      </c>
      <c r="C65" s="98"/>
      <c r="D65" s="70"/>
      <c r="E65" s="73"/>
      <c r="F65" s="40"/>
      <c r="G65" s="40"/>
      <c r="H65" s="101" t="s">
        <v>58</v>
      </c>
    </row>
    <row r="66" spans="2:9" ht="12.75" customHeight="1" x14ac:dyDescent="0.2">
      <c r="B66" s="99"/>
      <c r="C66" s="100"/>
      <c r="D66" s="70"/>
      <c r="E66" s="73"/>
      <c r="F66" s="40"/>
      <c r="G66" s="40"/>
      <c r="H66" s="101"/>
    </row>
    <row r="67" spans="2:9" ht="12.75" customHeight="1" thickBot="1" x14ac:dyDescent="0.25">
      <c r="B67" s="102" t="s">
        <v>64</v>
      </c>
      <c r="C67" s="103"/>
      <c r="D67" s="71"/>
      <c r="E67" s="72"/>
      <c r="F67" s="15"/>
      <c r="G67" s="15"/>
      <c r="H67" s="41">
        <f>H45+H56+H61+H64</f>
        <v>3612.2</v>
      </c>
      <c r="I67" s="63"/>
    </row>
    <row r="68" spans="2:9" x14ac:dyDescent="0.2">
      <c r="B68" s="112" t="s">
        <v>45</v>
      </c>
      <c r="C68" s="113"/>
      <c r="D68" s="113"/>
      <c r="E68" s="113"/>
      <c r="F68" s="113"/>
      <c r="G68" s="113"/>
      <c r="H68" s="114"/>
    </row>
    <row r="69" spans="2:9" x14ac:dyDescent="0.2">
      <c r="B69" s="110" t="s">
        <v>65</v>
      </c>
      <c r="C69" s="111"/>
      <c r="D69" s="16" t="s">
        <v>38</v>
      </c>
      <c r="E69" s="55" t="s">
        <v>1</v>
      </c>
      <c r="F69" s="16" t="s">
        <v>36</v>
      </c>
      <c r="G69" s="16" t="s">
        <v>56</v>
      </c>
      <c r="H69" s="36" t="s">
        <v>58</v>
      </c>
    </row>
    <row r="70" spans="2:9" x14ac:dyDescent="0.2">
      <c r="B70" s="95" t="s">
        <v>68</v>
      </c>
      <c r="C70" s="96"/>
      <c r="D70" s="13" t="s">
        <v>70</v>
      </c>
      <c r="E70" s="56">
        <v>4</v>
      </c>
      <c r="F70" s="17">
        <v>65</v>
      </c>
      <c r="G70" s="42"/>
      <c r="H70" s="43">
        <f>E70*F70</f>
        <v>260</v>
      </c>
    </row>
    <row r="71" spans="2:9" x14ac:dyDescent="0.2">
      <c r="B71" s="89" t="s">
        <v>67</v>
      </c>
      <c r="C71" s="90"/>
      <c r="D71" s="17" t="s">
        <v>35</v>
      </c>
      <c r="E71" s="56">
        <v>0.4</v>
      </c>
      <c r="F71" s="17">
        <v>640</v>
      </c>
      <c r="G71" s="42"/>
      <c r="H71" s="43">
        <f>E71*F71</f>
        <v>256</v>
      </c>
    </row>
    <row r="72" spans="2:9" x14ac:dyDescent="0.2">
      <c r="B72" s="91" t="s">
        <v>41</v>
      </c>
      <c r="C72" s="92"/>
      <c r="D72" s="17" t="s">
        <v>39</v>
      </c>
      <c r="E72" s="56">
        <v>200</v>
      </c>
      <c r="F72" s="17">
        <v>600</v>
      </c>
      <c r="G72" s="17">
        <v>1.54E-2</v>
      </c>
      <c r="H72" s="44">
        <f>E72*F72*G72</f>
        <v>1848</v>
      </c>
    </row>
    <row r="73" spans="2:9" ht="13.5" thickBot="1" x14ac:dyDescent="0.25">
      <c r="B73" s="93" t="s">
        <v>54</v>
      </c>
      <c r="C73" s="94"/>
      <c r="D73" s="18"/>
      <c r="E73" s="57"/>
      <c r="F73" s="18"/>
      <c r="G73" s="18"/>
      <c r="H73" s="45">
        <f>SUM(H70:H72)</f>
        <v>2364</v>
      </c>
    </row>
    <row r="74" spans="2:9" x14ac:dyDescent="0.2">
      <c r="B74" s="85"/>
      <c r="C74" s="86"/>
      <c r="D74" s="19"/>
      <c r="E74" s="58"/>
      <c r="F74" s="19"/>
      <c r="G74" s="19"/>
      <c r="H74" s="46"/>
    </row>
    <row r="75" spans="2:9" x14ac:dyDescent="0.2">
      <c r="B75" s="87" t="s">
        <v>55</v>
      </c>
      <c r="C75" s="88"/>
      <c r="D75" s="20" t="s">
        <v>58</v>
      </c>
      <c r="E75" s="74"/>
      <c r="F75" s="47"/>
      <c r="G75" s="47"/>
      <c r="H75" s="48">
        <f>H67+H73</f>
        <v>5976.2</v>
      </c>
    </row>
    <row r="76" spans="2:9" x14ac:dyDescent="0.2">
      <c r="B76" s="87" t="s">
        <v>55</v>
      </c>
      <c r="C76" s="88"/>
      <c r="D76" s="21" t="s">
        <v>57</v>
      </c>
      <c r="E76" s="74"/>
      <c r="F76" s="47"/>
      <c r="G76" s="47"/>
      <c r="H76" s="48">
        <f>H75/3024*12000</f>
        <v>23715.079365079364</v>
      </c>
    </row>
    <row r="77" spans="2:9" x14ac:dyDescent="0.2">
      <c r="B77" s="64"/>
      <c r="C77" s="64"/>
      <c r="D77" s="65"/>
      <c r="E77" s="66"/>
      <c r="F77" s="66"/>
      <c r="G77" s="66"/>
      <c r="H77" s="67"/>
    </row>
  </sheetData>
  <sheetProtection algorithmName="SHA-512" hashValue="vf0LJ9MJBmaMxlGxCvVqOufH9i5I/SvWUQQSFZdYp0ooTwKV4J2yclE0vY5p4yl8BrQfo23SzVv6QTMDzWEBUg==" saltValue="FPfWbc8DjPOF4onkxHjA2w==" spinCount="100000" sheet="1" formatCells="0" formatRows="0"/>
  <mergeCells count="91">
    <mergeCell ref="H35:H36"/>
    <mergeCell ref="B13:C14"/>
    <mergeCell ref="D13:D14"/>
    <mergeCell ref="H29:H30"/>
    <mergeCell ref="H15:H16"/>
    <mergeCell ref="B25:C25"/>
    <mergeCell ref="B26:C26"/>
    <mergeCell ref="B27:C27"/>
    <mergeCell ref="B28:C28"/>
    <mergeCell ref="E29:E30"/>
    <mergeCell ref="B33:C33"/>
    <mergeCell ref="B34:C34"/>
    <mergeCell ref="B35:C35"/>
    <mergeCell ref="G35:G36"/>
    <mergeCell ref="F35:F36"/>
    <mergeCell ref="B31:C31"/>
    <mergeCell ref="B10:H10"/>
    <mergeCell ref="B11:H11"/>
    <mergeCell ref="F29:F30"/>
    <mergeCell ref="G29:G30"/>
    <mergeCell ref="E15:E16"/>
    <mergeCell ref="B19:C19"/>
    <mergeCell ref="B21:C21"/>
    <mergeCell ref="B12:H12"/>
    <mergeCell ref="B30:C30"/>
    <mergeCell ref="E13:G13"/>
    <mergeCell ref="E14:G14"/>
    <mergeCell ref="F15:F16"/>
    <mergeCell ref="G15:G16"/>
    <mergeCell ref="F22:F23"/>
    <mergeCell ref="G22:G23"/>
    <mergeCell ref="E35:E36"/>
    <mergeCell ref="B15:C15"/>
    <mergeCell ref="B29:C29"/>
    <mergeCell ref="B16:C16"/>
    <mergeCell ref="B17:C17"/>
    <mergeCell ref="B20:C20"/>
    <mergeCell ref="B22:C22"/>
    <mergeCell ref="E22:E23"/>
    <mergeCell ref="B18:C18"/>
    <mergeCell ref="B23:C23"/>
    <mergeCell ref="B24:C24"/>
    <mergeCell ref="F46:F47"/>
    <mergeCell ref="G46:G47"/>
    <mergeCell ref="H46:H47"/>
    <mergeCell ref="B43:C43"/>
    <mergeCell ref="B44:C44"/>
    <mergeCell ref="E46:E47"/>
    <mergeCell ref="B45:C45"/>
    <mergeCell ref="B32:C32"/>
    <mergeCell ref="B38:C38"/>
    <mergeCell ref="B39:C39"/>
    <mergeCell ref="B48:C48"/>
    <mergeCell ref="B49:C49"/>
    <mergeCell ref="B37:C37"/>
    <mergeCell ref="B42:C42"/>
    <mergeCell ref="B40:C40"/>
    <mergeCell ref="B41:C41"/>
    <mergeCell ref="B61:C61"/>
    <mergeCell ref="B46:C46"/>
    <mergeCell ref="B47:C47"/>
    <mergeCell ref="B52:C52"/>
    <mergeCell ref="B53:C53"/>
    <mergeCell ref="B55:C55"/>
    <mergeCell ref="B56:C56"/>
    <mergeCell ref="B57:C57"/>
    <mergeCell ref="B58:C58"/>
    <mergeCell ref="B59:C59"/>
    <mergeCell ref="B60:C60"/>
    <mergeCell ref="B54:C54"/>
    <mergeCell ref="B50:C50"/>
    <mergeCell ref="B51:C51"/>
    <mergeCell ref="B70:C70"/>
    <mergeCell ref="B65:C66"/>
    <mergeCell ref="H65:H66"/>
    <mergeCell ref="B67:C67"/>
    <mergeCell ref="B62:C63"/>
    <mergeCell ref="D62:D63"/>
    <mergeCell ref="B69:C69"/>
    <mergeCell ref="B68:H68"/>
    <mergeCell ref="E62:E63"/>
    <mergeCell ref="F62:F63"/>
    <mergeCell ref="G62:G63"/>
    <mergeCell ref="H62:H63"/>
    <mergeCell ref="B64:C64"/>
    <mergeCell ref="B74:C74"/>
    <mergeCell ref="B75:C75"/>
    <mergeCell ref="B76:C76"/>
    <mergeCell ref="B71:C71"/>
    <mergeCell ref="B72:C72"/>
    <mergeCell ref="B73:C73"/>
  </mergeCells>
  <phoneticPr fontId="0" type="noConversion"/>
  <hyperlinks>
    <hyperlink ref="B11" r:id="rId1" xr:uid="{00000000-0004-0000-0000-000000000000}"/>
  </hyperlinks>
  <pageMargins left="0.94488188976377963" right="0.35433070866141736" top="0.78740157480314965" bottom="0.39370078740157483" header="0" footer="0"/>
  <pageSetup paperSize="119" orientation="portrait" horizontalDpi="1200" verticalDpi="1200" r:id="rId2"/>
  <headerFooter alignWithMargins="0">
    <oddFooter>&amp;C                                                                                                                                                     &amp;P//6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</vt:lpstr>
      <vt:lpstr>CALCULO!Área_de_impresión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Rápido</dc:title>
  <dc:subject>Procedimiento</dc:subject>
  <dc:creator>RRD</dc:creator>
  <cp:keywords>Cará Térmica de un local</cp:keywords>
  <dc:description>Cálculo Rápido. Hoja de Cálculo</dc:description>
  <cp:lastModifiedBy>TOSHIBA</cp:lastModifiedBy>
  <cp:lastPrinted>2009-06-17T23:09:29Z</cp:lastPrinted>
  <dcterms:created xsi:type="dcterms:W3CDTF">2001-10-03T21:16:01Z</dcterms:created>
  <dcterms:modified xsi:type="dcterms:W3CDTF">2020-09-22T16:23:38Z</dcterms:modified>
  <cp:category>Instructivos</cp:category>
</cp:coreProperties>
</file>